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1100" windowHeight="6600" activeTab="0"/>
  </bookViews>
  <sheets>
    <sheet name="SAMPLE CALC1 NO REORG AID" sheetId="1" r:id="rId1"/>
    <sheet name="SAMPLE CALC 2 WITH REORG AID" sheetId="2" r:id="rId2"/>
  </sheets>
  <definedNames>
    <definedName name="_xlnm.Print_Area" localSheetId="0">'SAMPLE CALC1 NO REORG AID'!$A$1:$D$24</definedName>
  </definedNames>
  <calcPr fullCalcOnLoad="1"/>
</workbook>
</file>

<file path=xl/sharedStrings.xml><?xml version="1.0" encoding="utf-8"?>
<sst xmlns="http://schemas.openxmlformats.org/spreadsheetml/2006/main" count="64" uniqueCount="37">
  <si>
    <t>Selected 1999-00 Building Aid Ratio</t>
  </si>
  <si>
    <t>Current 2005-06 AV/RWADA Aid Ratio</t>
  </si>
  <si>
    <t>1.</t>
  </si>
  <si>
    <t>2.</t>
  </si>
  <si>
    <t>3.</t>
  </si>
  <si>
    <t>4.</t>
  </si>
  <si>
    <t>5.</t>
  </si>
  <si>
    <t>6.</t>
  </si>
  <si>
    <t>7.</t>
  </si>
  <si>
    <t>8.</t>
  </si>
  <si>
    <t>9.</t>
  </si>
  <si>
    <t>10.</t>
  </si>
  <si>
    <t>Selected 1999-00 Building Aid Ratio Minus 10%                                         (Line 2 - 10%)</t>
  </si>
  <si>
    <t>Calculation of High Need Supplement                                                           (Line 4 * .05)</t>
  </si>
  <si>
    <t>Selected 2005-06 Building Aid Ratio before 10%       ( &lt; of .95 or the &gt; of Line 1 or Line 3)</t>
  </si>
  <si>
    <t>.98 minus 2005-06 Selected Building Aid Ratio before 10%                           (.98 - Line 4)</t>
  </si>
  <si>
    <t>High Needs Supplemental Building Aid Ratio (HNSBAR)                   (&lt; of Line 6 or Line 5)</t>
  </si>
  <si>
    <t>Selected 2005-06 Building Aid Ratio before 10% plus HNSBAR                (Line 4 + Line 7)</t>
  </si>
  <si>
    <t>Selected 2005-06 Building Aid Ratio + HNSBAR + 10% Incentive                  (Line 8 +.10)*</t>
  </si>
  <si>
    <t>Total Bldg Expenses Reorganization Incentive Eligible</t>
  </si>
  <si>
    <t>Reorganization Incentive Decimal (.25 or .30)</t>
  </si>
  <si>
    <t>Uncapped Reorganization Incentive Aid                                                  (Line 2 X Line 3)</t>
  </si>
  <si>
    <t>Maximum Reorganization Incentive Aid                                                    (Line 5 - Line 2)</t>
  </si>
  <si>
    <t>Reorganization Incentive Building Aid                                              (&lt; of Line 4 or Line 6)</t>
  </si>
  <si>
    <r>
      <t xml:space="preserve">Building Aid on Reorg.Incentive Expense     (Line 1 X </t>
    </r>
    <r>
      <rPr>
        <b/>
        <sz val="10"/>
        <rFont val="Arial"/>
        <family val="2"/>
      </rPr>
      <t xml:space="preserve">Enhanced HNSBAR </t>
    </r>
    <r>
      <rPr>
        <sz val="10"/>
        <rFont val="Arial"/>
        <family val="0"/>
      </rPr>
      <t>(line 10 above)</t>
    </r>
  </si>
  <si>
    <r>
      <t>98%</t>
    </r>
    <r>
      <rPr>
        <sz val="10"/>
        <rFont val="Arial"/>
        <family val="0"/>
      </rPr>
      <t xml:space="preserve"> of the Total Bldg. Expense Eligible for Reorganization Incentive             (Line 1 X </t>
    </r>
    <r>
      <rPr>
        <b/>
        <sz val="10"/>
        <rFont val="Arial"/>
        <family val="2"/>
      </rPr>
      <t>.98</t>
    </r>
    <r>
      <rPr>
        <sz val="10"/>
        <rFont val="Arial"/>
        <family val="0"/>
      </rPr>
      <t>)</t>
    </r>
  </si>
  <si>
    <t>** Bolded text highlights changes from the calcuation of Reorganization Incentive Aid on</t>
  </si>
  <si>
    <t xml:space="preserve">    the existing BLD3 output report</t>
  </si>
  <si>
    <t>SAMPLE CALCULATION OF REORGANIZATION INCENTIVE AID FOR HNSBAR ELIGIBLE PROJECTS **:</t>
  </si>
  <si>
    <t>Calculation of High Need Supplement                                                          (Line 4 X .05)</t>
  </si>
  <si>
    <t>SAMPLE CALCULATION OF NEW HIGH NEED SUPPLEMENTAL AID RATIO (HNSBAR) * :</t>
  </si>
  <si>
    <t>SAMPLE DISTRICT #1: NO REORGANIZATION INCENTIVE</t>
  </si>
  <si>
    <t xml:space="preserve">SAMPLE DISTRICT #2: INCLUDING REORGANIZATION INCENTIVE AID </t>
  </si>
  <si>
    <t>10% Enhanced Aid ratio  held to 98% cap                                         (&lt; of Line 9 OR .98)</t>
  </si>
  <si>
    <t>10% Enhanced Aid Ratio held to 98% cap                                         (&lt; of Line 9 OR .98)</t>
  </si>
  <si>
    <t xml:space="preserve">  </t>
  </si>
  <si>
    <t>* Please return to document titled New High Needs Supplemental Building Aid Ratio (HNSBAR) for information on the building aid categories to which HNSBAR can be applied, and to which the additional 10% incentive can be added.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</si>
</sst>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0_);_(&quot;$&quot;* \(#,##0.0\);_(&quot;$&quot;* &quot;-&quot;??_);_(@_)"/>
    <numFmt numFmtId="166" formatCode="_(&quot;$&quot;* #,##0_);_(&quot;$&quot;* \(#,##0\);_(&quot;$&quot;* &quot;-&quot;??_);_(@_)"/>
  </numFmts>
  <fonts count="4">
    <font>
      <sz val="10"/>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0" fontId="1" fillId="0" borderId="0" xfId="0" applyFont="1" applyAlignment="1">
      <alignment/>
    </xf>
    <xf numFmtId="0" fontId="0" fillId="0" borderId="0" xfId="0" applyAlignment="1" quotePrefix="1">
      <alignment/>
    </xf>
    <xf numFmtId="166" fontId="0" fillId="0" borderId="0" xfId="17" applyNumberFormat="1" applyAlignment="1">
      <alignment/>
    </xf>
    <xf numFmtId="166" fontId="0" fillId="0" borderId="0" xfId="0" applyNumberFormat="1" applyAlignment="1">
      <alignment/>
    </xf>
    <xf numFmtId="0" fontId="2" fillId="0" borderId="0" xfId="2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nsbar_060805#hnsba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nsbar_060805#hnsba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topLeftCell="A1">
      <selection activeCell="A1" sqref="A1"/>
    </sheetView>
  </sheetViews>
  <sheetFormatPr defaultColWidth="9.140625" defaultRowHeight="12.75"/>
  <cols>
    <col min="2" max="2" width="74.140625" style="0" bestFit="1" customWidth="1"/>
  </cols>
  <sheetData>
    <row r="1" ht="12.75">
      <c r="A1" s="2" t="s">
        <v>30</v>
      </c>
    </row>
    <row r="2" ht="12.75">
      <c r="A2" s="2"/>
    </row>
    <row r="3" ht="12.75">
      <c r="A3" s="2" t="s">
        <v>31</v>
      </c>
    </row>
    <row r="5" spans="1:4" ht="12.75">
      <c r="A5" s="3" t="s">
        <v>2</v>
      </c>
      <c r="B5" t="s">
        <v>1</v>
      </c>
      <c r="D5">
        <v>0.925</v>
      </c>
    </row>
    <row r="7" spans="1:4" ht="12.75">
      <c r="A7" s="3" t="s">
        <v>3</v>
      </c>
      <c r="B7" t="s">
        <v>0</v>
      </c>
      <c r="D7" s="1">
        <v>0.93</v>
      </c>
    </row>
    <row r="9" spans="1:4" ht="12.75">
      <c r="A9" s="3" t="s">
        <v>4</v>
      </c>
      <c r="B9" t="s">
        <v>12</v>
      </c>
      <c r="D9" s="1">
        <f>IF(D7-0.1&gt;0,D7-0.1,0)</f>
        <v>0.8300000000000001</v>
      </c>
    </row>
    <row r="11" spans="1:4" ht="12.75">
      <c r="A11" s="3" t="s">
        <v>5</v>
      </c>
      <c r="B11" t="s">
        <v>14</v>
      </c>
      <c r="D11" s="1">
        <f>MIN(0.95,MAX(D5,D9))</f>
        <v>0.925</v>
      </c>
    </row>
    <row r="13" spans="1:4" ht="12.75">
      <c r="A13" s="3" t="s">
        <v>6</v>
      </c>
      <c r="B13" t="s">
        <v>13</v>
      </c>
      <c r="D13">
        <f>(TRUNC(D11*0.05,3))</f>
        <v>0.046</v>
      </c>
    </row>
    <row r="15" spans="1:4" ht="12.75">
      <c r="A15" s="3" t="s">
        <v>7</v>
      </c>
      <c r="B15" t="s">
        <v>15</v>
      </c>
      <c r="D15" s="1">
        <f>(0.98-D11)</f>
        <v>0.05499999999999994</v>
      </c>
    </row>
    <row r="17" spans="1:4" ht="12.75">
      <c r="A17" s="3" t="s">
        <v>8</v>
      </c>
      <c r="B17" t="s">
        <v>16</v>
      </c>
      <c r="D17">
        <f>IF(D15&lt;D13,D15,D13)</f>
        <v>0.046</v>
      </c>
    </row>
    <row r="19" spans="1:4" ht="12.75">
      <c r="A19" s="3" t="s">
        <v>9</v>
      </c>
      <c r="B19" t="s">
        <v>17</v>
      </c>
      <c r="D19" s="1">
        <f>+D11+D17</f>
        <v>0.9710000000000001</v>
      </c>
    </row>
    <row r="21" spans="1:4" ht="12.75">
      <c r="A21" s="3" t="s">
        <v>10</v>
      </c>
      <c r="B21" t="s">
        <v>18</v>
      </c>
      <c r="D21" s="1">
        <f>+D19+0.1</f>
        <v>1.0710000000000002</v>
      </c>
    </row>
    <row r="23" spans="1:4" ht="12.75">
      <c r="A23" s="3" t="s">
        <v>11</v>
      </c>
      <c r="B23" t="s">
        <v>33</v>
      </c>
      <c r="D23">
        <f>IF(D21&lt;0.98,D21,0.98)</f>
        <v>0.98</v>
      </c>
    </row>
    <row r="25" ht="39">
      <c r="B25" s="6" t="s">
        <v>36</v>
      </c>
    </row>
    <row r="26" ht="12.75">
      <c r="B26" t="s">
        <v>35</v>
      </c>
    </row>
  </sheetData>
  <sheetProtection password="C061" sheet="1" objects="1" scenarios="1"/>
  <hyperlinks>
    <hyperlink ref="B25" r:id="rId1" display="* Please return to document titled New High Needs Supplemental Building Aid Ratio (HNSBAR) for information on the building aid categories to which HNSBAR can be applied, and to which the additional 10% incentive can be added."/>
  </hyperlinks>
  <printOptions/>
  <pageMargins left="0.75" right="0.75" top="1" bottom="1" header="0.5" footer="0.5"/>
  <pageSetup fitToHeight="1" fitToWidth="1" horizontalDpi="600" verticalDpi="600" orientation="portrait" scale="90" r:id="rId2"/>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workbookViewId="0" topLeftCell="A7">
      <selection activeCell="C26" sqref="C26"/>
    </sheetView>
  </sheetViews>
  <sheetFormatPr defaultColWidth="9.140625" defaultRowHeight="12.75"/>
  <cols>
    <col min="2" max="2" width="74.140625" style="0" bestFit="1" customWidth="1"/>
    <col min="3" max="4" width="11.28125" style="0" bestFit="1" customWidth="1"/>
  </cols>
  <sheetData>
    <row r="1" ht="12.75">
      <c r="A1" s="2" t="s">
        <v>30</v>
      </c>
    </row>
    <row r="2" ht="12.75">
      <c r="A2" s="2"/>
    </row>
    <row r="3" ht="12.75">
      <c r="A3" s="2" t="s">
        <v>32</v>
      </c>
    </row>
    <row r="5" spans="1:4" ht="12.75">
      <c r="A5" s="3" t="s">
        <v>2</v>
      </c>
      <c r="B5" t="s">
        <v>1</v>
      </c>
      <c r="D5">
        <v>0.795</v>
      </c>
    </row>
    <row r="7" spans="1:4" ht="12.75">
      <c r="A7" s="3" t="s">
        <v>3</v>
      </c>
      <c r="B7" t="s">
        <v>0</v>
      </c>
      <c r="D7" s="1">
        <v>0.876</v>
      </c>
    </row>
    <row r="9" spans="1:4" ht="12.75">
      <c r="A9" s="3" t="s">
        <v>4</v>
      </c>
      <c r="B9" t="s">
        <v>12</v>
      </c>
      <c r="D9" s="1">
        <f>IF(D7-0.1&gt;0,D7-0.1,0)</f>
        <v>0.776</v>
      </c>
    </row>
    <row r="11" spans="1:4" ht="12.75">
      <c r="A11" s="3" t="s">
        <v>5</v>
      </c>
      <c r="B11" t="s">
        <v>14</v>
      </c>
      <c r="D11" s="1">
        <f>MIN(0.95,MAX(D5,D9))</f>
        <v>0.795</v>
      </c>
    </row>
    <row r="13" spans="1:4" ht="12.75">
      <c r="A13" s="3" t="s">
        <v>6</v>
      </c>
      <c r="B13" t="s">
        <v>29</v>
      </c>
      <c r="D13">
        <f>(TRUNC(D11*0.05,3))</f>
        <v>0.039</v>
      </c>
    </row>
    <row r="15" spans="1:4" ht="12.75">
      <c r="A15" s="3" t="s">
        <v>7</v>
      </c>
      <c r="B15" t="s">
        <v>15</v>
      </c>
      <c r="D15" s="1">
        <f>(0.98-D11)</f>
        <v>0.18499999999999994</v>
      </c>
    </row>
    <row r="17" spans="1:4" ht="12.75">
      <c r="A17" s="3" t="s">
        <v>8</v>
      </c>
      <c r="B17" t="s">
        <v>16</v>
      </c>
      <c r="D17">
        <f>IF(D15&lt;D13,D15,D13)</f>
        <v>0.039</v>
      </c>
    </row>
    <row r="19" spans="1:4" ht="12.75">
      <c r="A19" s="3" t="s">
        <v>9</v>
      </c>
      <c r="B19" t="s">
        <v>17</v>
      </c>
      <c r="D19" s="1">
        <f>+D11+D17</f>
        <v>0.8340000000000001</v>
      </c>
    </row>
    <row r="21" spans="1:4" ht="12.75">
      <c r="A21" s="3" t="s">
        <v>10</v>
      </c>
      <c r="B21" t="s">
        <v>18</v>
      </c>
      <c r="D21" s="1">
        <f>+D19+0.1</f>
        <v>0.934</v>
      </c>
    </row>
    <row r="23" spans="1:4" ht="12.75">
      <c r="A23" s="3" t="s">
        <v>11</v>
      </c>
      <c r="B23" t="s">
        <v>34</v>
      </c>
      <c r="D23">
        <f>IF(D21&lt;0.98,D21,0.98)</f>
        <v>0.934</v>
      </c>
    </row>
    <row r="25" ht="39">
      <c r="B25" s="6" t="s">
        <v>36</v>
      </c>
    </row>
    <row r="28" ht="12.75">
      <c r="A28" s="2" t="s">
        <v>28</v>
      </c>
    </row>
    <row r="29" ht="12.75">
      <c r="A29" s="2"/>
    </row>
    <row r="30" spans="1:4" ht="12.75">
      <c r="A30" s="3" t="s">
        <v>2</v>
      </c>
      <c r="B30" t="s">
        <v>19</v>
      </c>
      <c r="D30" s="4">
        <v>25000</v>
      </c>
    </row>
    <row r="32" spans="1:4" ht="12.75">
      <c r="A32" s="3" t="s">
        <v>3</v>
      </c>
      <c r="B32" t="s">
        <v>24</v>
      </c>
      <c r="D32" s="4">
        <f>+D30*D23</f>
        <v>23350</v>
      </c>
    </row>
    <row r="34" spans="1:4" ht="12.75">
      <c r="A34" s="3" t="s">
        <v>4</v>
      </c>
      <c r="B34" t="s">
        <v>20</v>
      </c>
      <c r="D34">
        <v>0.25</v>
      </c>
    </row>
    <row r="36" spans="1:4" ht="12.75">
      <c r="A36" s="3" t="s">
        <v>5</v>
      </c>
      <c r="B36" t="s">
        <v>21</v>
      </c>
      <c r="D36" s="4">
        <f>+D32*D34</f>
        <v>5837.5</v>
      </c>
    </row>
    <row r="38" spans="1:4" ht="12.75">
      <c r="A38" s="3" t="s">
        <v>6</v>
      </c>
      <c r="B38" s="2" t="s">
        <v>25</v>
      </c>
      <c r="D38" s="4">
        <f>+D30*0.98</f>
        <v>24500</v>
      </c>
    </row>
    <row r="40" spans="1:4" ht="12.75">
      <c r="A40" s="3" t="s">
        <v>7</v>
      </c>
      <c r="B40" t="s">
        <v>22</v>
      </c>
      <c r="D40" s="5">
        <f>+D38-D32</f>
        <v>1150</v>
      </c>
    </row>
    <row r="42" spans="1:4" ht="12.75">
      <c r="A42" s="3" t="s">
        <v>8</v>
      </c>
      <c r="B42" t="s">
        <v>23</v>
      </c>
      <c r="D42" s="4">
        <f>IF(D36&lt;D40,D36,D40)</f>
        <v>1150</v>
      </c>
    </row>
    <row r="44" ht="12.75">
      <c r="B44" t="s">
        <v>26</v>
      </c>
    </row>
    <row r="45" ht="12.75">
      <c r="B45" t="s">
        <v>27</v>
      </c>
    </row>
  </sheetData>
  <hyperlinks>
    <hyperlink ref="B25" r:id="rId1" display="* Please return to document titled New High Needs Supplemental Building Aid Ratio (HNSBAR) for information on the building aid categories to which HNSBAR can be applied, and to which the additional 10% incentive can be added."/>
  </hyperlinks>
  <printOptions/>
  <pageMargins left="0.75" right="0.75" top="1" bottom="1" header="0.5" footer="0.5"/>
  <pageSetup fitToHeight="1" fitToWidth="1" horizontalDpi="600" verticalDpi="600" orientation="portrait" scale="8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lcostell</dc:creator>
  <cp:keywords/>
  <dc:description/>
  <cp:lastModifiedBy> </cp:lastModifiedBy>
  <cp:lastPrinted>2005-06-07T13:30:16Z</cp:lastPrinted>
  <dcterms:created xsi:type="dcterms:W3CDTF">2005-05-24T13:34:55Z</dcterms:created>
  <dcterms:modified xsi:type="dcterms:W3CDTF">2005-06-09T13:46:42Z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