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<sst xmlns="http://schemas.openxmlformats.org/spreadsheetml/2006/main" count="19" uniqueCount="19">
  <si>
    <t>DISTRICT 1</t>
  </si>
  <si>
    <t>DISTRICT 2</t>
  </si>
  <si>
    <t>DISTRICT 3</t>
  </si>
  <si>
    <t>DISTRICT 4</t>
  </si>
  <si>
    <t>DISTRICT 5</t>
  </si>
  <si>
    <t>DISTRICT 6</t>
  </si>
  <si>
    <t>DISTRICT 7</t>
  </si>
  <si>
    <t xml:space="preserve"> 0506   Current RWADA aid ratio                           </t>
  </si>
  <si>
    <t xml:space="preserve">   99-00 Bldg. Aid Ratio                                      </t>
  </si>
  <si>
    <t xml:space="preserve">   99-00 Bldg. Aid Ratio less 10%                                      </t>
  </si>
  <si>
    <t>CALC OF HIGH NEED SUPPLEMENTAL BLDG AID RATIO (HNSBAR)</t>
  </si>
  <si>
    <t xml:space="preserve">Selected 0506 Bldg Aid Ratio before 10%                                      </t>
  </si>
  <si>
    <t xml:space="preserve"> Calc of HNSBAR: .05 X selected 0506 Bldg Aid Ratio before 10%</t>
  </si>
  <si>
    <t xml:space="preserve"> .98 - Selected 0506 Bldg Aid Ratio before 10%</t>
  </si>
  <si>
    <t>Source: NYS Education Department (6/05)</t>
  </si>
  <si>
    <t>Lesser of Col G or F = High Need Supplemental Bldg Aid Ratio (HNSBAR)</t>
  </si>
  <si>
    <t xml:space="preserve">Col E + Col H:  Selected 0506 Bldg Aid Ratio before 10% plus HNSBAR      </t>
  </si>
  <si>
    <t>Col I + 10%: Selected 0506 Bldg Aid Ratio before 10% +  HNSBAR +  10%  incentive</t>
  </si>
  <si>
    <t xml:space="preserve"> Lesser of Col J or .98:  Selected 0506 Bldg Aid Ratio before 10% +  HNSBAR +   10%  incentive, capped at 98%: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</si>
</sst>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4" width="7.140625" style="0" customWidth="1"/>
    <col min="5" max="5" width="9.140625" style="0" customWidth="1"/>
    <col min="6" max="6" width="11.00390625" style="0" customWidth="1"/>
    <col min="7" max="7" width="10.00390625" style="0" customWidth="1"/>
    <col min="8" max="8" width="10.7109375" style="0" customWidth="1"/>
    <col min="9" max="9" width="12.57421875" style="0" customWidth="1"/>
    <col min="11" max="11" width="11.421875" style="8" customWidth="1"/>
  </cols>
  <sheetData>
    <row r="1" spans="1:10" ht="12.75">
      <c r="A1" s="8" t="s">
        <v>10</v>
      </c>
      <c r="F1" s="7"/>
      <c r="G1" s="7"/>
      <c r="H1" s="7"/>
      <c r="I1" s="7"/>
      <c r="J1" s="8"/>
    </row>
    <row r="2" spans="2:11" ht="93" customHeight="1">
      <c r="B2" s="5" t="s">
        <v>7</v>
      </c>
      <c r="C2" s="5" t="s">
        <v>8</v>
      </c>
      <c r="D2" s="5" t="s">
        <v>9</v>
      </c>
      <c r="E2" s="5" t="s">
        <v>11</v>
      </c>
      <c r="F2" s="5" t="s">
        <v>12</v>
      </c>
      <c r="G2" s="5" t="s">
        <v>13</v>
      </c>
      <c r="H2" s="6" t="s">
        <v>15</v>
      </c>
      <c r="I2" s="6" t="s">
        <v>16</v>
      </c>
      <c r="J2" s="5" t="s">
        <v>17</v>
      </c>
      <c r="K2" s="6" t="s">
        <v>18</v>
      </c>
    </row>
    <row r="3" spans="1:11" ht="12.75">
      <c r="A3" s="2" t="s">
        <v>0</v>
      </c>
      <c r="B3" s="4">
        <v>0.925</v>
      </c>
      <c r="C3" s="4">
        <v>0.93</v>
      </c>
      <c r="D3" s="4">
        <f aca="true" t="shared" si="0" ref="D3:D9">IF(C3-0.1&gt;0,C3-0.1,0)</f>
        <v>0.8300000000000001</v>
      </c>
      <c r="E3" s="4">
        <f aca="true" t="shared" si="1" ref="E3:E9">MIN(0.95,MAX(B3,D3))</f>
        <v>0.925</v>
      </c>
      <c r="F3" s="3">
        <f aca="true" t="shared" si="2" ref="F3:F9">(TRUNC(E3*0.05,3))</f>
        <v>0.046</v>
      </c>
      <c r="G3" s="1">
        <f aca="true" t="shared" si="3" ref="G3:G9">(0.98-E3)</f>
        <v>0.05499999999999994</v>
      </c>
      <c r="H3" s="9">
        <f aca="true" t="shared" si="4" ref="H3:H9">IF(G3&lt;F3,G3,F3)</f>
        <v>0.046</v>
      </c>
      <c r="I3" s="10">
        <f aca="true" t="shared" si="5" ref="I3:I9">E3+H3</f>
        <v>0.9710000000000001</v>
      </c>
      <c r="J3" s="1">
        <f aca="true" t="shared" si="6" ref="J3:J9">I3+0.1</f>
        <v>1.0710000000000002</v>
      </c>
      <c r="K3" s="9">
        <f aca="true" t="shared" si="7" ref="K3:K9">IF(J3&lt;0.98,J3,0.98)</f>
        <v>0.98</v>
      </c>
    </row>
    <row r="4" spans="1:11" ht="12.75">
      <c r="A4" s="2" t="s">
        <v>1</v>
      </c>
      <c r="B4" s="1">
        <v>0.901</v>
      </c>
      <c r="C4" s="1">
        <v>0.931</v>
      </c>
      <c r="D4" s="1">
        <f t="shared" si="0"/>
        <v>0.8310000000000001</v>
      </c>
      <c r="E4" s="4">
        <f t="shared" si="1"/>
        <v>0.901</v>
      </c>
      <c r="F4" s="3">
        <f t="shared" si="2"/>
        <v>0.045</v>
      </c>
      <c r="G4" s="1">
        <f t="shared" si="3"/>
        <v>0.07899999999999996</v>
      </c>
      <c r="H4" s="9">
        <f t="shared" si="4"/>
        <v>0.045</v>
      </c>
      <c r="I4" s="10">
        <f t="shared" si="5"/>
        <v>0.9460000000000001</v>
      </c>
      <c r="J4" s="1">
        <f t="shared" si="6"/>
        <v>1.046</v>
      </c>
      <c r="K4" s="9">
        <f t="shared" si="7"/>
        <v>0.98</v>
      </c>
    </row>
    <row r="5" spans="1:11" ht="12.75">
      <c r="A5" s="2" t="s">
        <v>2</v>
      </c>
      <c r="B5" s="1">
        <v>0.878</v>
      </c>
      <c r="C5" s="1">
        <v>0.907</v>
      </c>
      <c r="D5" s="1">
        <f t="shared" si="0"/>
        <v>0.807</v>
      </c>
      <c r="E5" s="4">
        <f t="shared" si="1"/>
        <v>0.878</v>
      </c>
      <c r="F5" s="3">
        <f t="shared" si="2"/>
        <v>0.043</v>
      </c>
      <c r="G5" s="1">
        <f t="shared" si="3"/>
        <v>0.10199999999999998</v>
      </c>
      <c r="H5" s="9">
        <f t="shared" si="4"/>
        <v>0.043</v>
      </c>
      <c r="I5" s="10">
        <f t="shared" si="5"/>
        <v>0.921</v>
      </c>
      <c r="J5" s="1">
        <f t="shared" si="6"/>
        <v>1.0210000000000001</v>
      </c>
      <c r="K5" s="9">
        <f t="shared" si="7"/>
        <v>0.98</v>
      </c>
    </row>
    <row r="6" spans="1:11" ht="12.75">
      <c r="A6" s="2" t="s">
        <v>3</v>
      </c>
      <c r="B6" s="1">
        <v>0.875</v>
      </c>
      <c r="C6" s="1">
        <v>0.907</v>
      </c>
      <c r="D6" s="1">
        <f t="shared" si="0"/>
        <v>0.807</v>
      </c>
      <c r="E6" s="4">
        <f t="shared" si="1"/>
        <v>0.875</v>
      </c>
      <c r="F6" s="3">
        <f t="shared" si="2"/>
        <v>0.043</v>
      </c>
      <c r="G6" s="1">
        <f t="shared" si="3"/>
        <v>0.10499999999999998</v>
      </c>
      <c r="H6" s="9">
        <f t="shared" si="4"/>
        <v>0.043</v>
      </c>
      <c r="I6" s="10">
        <f t="shared" si="5"/>
        <v>0.918</v>
      </c>
      <c r="J6" s="1">
        <f t="shared" si="6"/>
        <v>1.018</v>
      </c>
      <c r="K6" s="9">
        <f t="shared" si="7"/>
        <v>0.98</v>
      </c>
    </row>
    <row r="7" spans="1:11" ht="12.75">
      <c r="A7" s="2" t="s">
        <v>4</v>
      </c>
      <c r="B7" s="1">
        <v>0.865</v>
      </c>
      <c r="C7" s="1">
        <v>0.919</v>
      </c>
      <c r="D7" s="1">
        <f t="shared" si="0"/>
        <v>0.8190000000000001</v>
      </c>
      <c r="E7" s="4">
        <f t="shared" si="1"/>
        <v>0.865</v>
      </c>
      <c r="F7" s="3">
        <f t="shared" si="2"/>
        <v>0.043</v>
      </c>
      <c r="G7" s="1">
        <f t="shared" si="3"/>
        <v>0.11499999999999999</v>
      </c>
      <c r="H7" s="9">
        <f t="shared" si="4"/>
        <v>0.043</v>
      </c>
      <c r="I7" s="10">
        <f t="shared" si="5"/>
        <v>0.908</v>
      </c>
      <c r="J7" s="1">
        <f t="shared" si="6"/>
        <v>1.008</v>
      </c>
      <c r="K7" s="9">
        <f t="shared" si="7"/>
        <v>0.98</v>
      </c>
    </row>
    <row r="8" spans="1:11" ht="12.75">
      <c r="A8" s="2" t="s">
        <v>5</v>
      </c>
      <c r="B8" s="1">
        <v>0.755</v>
      </c>
      <c r="C8" s="1">
        <v>0.808</v>
      </c>
      <c r="D8" s="1">
        <f t="shared" si="0"/>
        <v>0.7080000000000001</v>
      </c>
      <c r="E8" s="4">
        <f t="shared" si="1"/>
        <v>0.755</v>
      </c>
      <c r="F8" s="3">
        <f t="shared" si="2"/>
        <v>0.037</v>
      </c>
      <c r="G8" s="1">
        <f t="shared" si="3"/>
        <v>0.22499999999999998</v>
      </c>
      <c r="H8" s="9">
        <f t="shared" si="4"/>
        <v>0.037</v>
      </c>
      <c r="I8" s="10">
        <f t="shared" si="5"/>
        <v>0.792</v>
      </c>
      <c r="J8" s="1">
        <f t="shared" si="6"/>
        <v>0.892</v>
      </c>
      <c r="K8" s="9">
        <f t="shared" si="7"/>
        <v>0.892</v>
      </c>
    </row>
    <row r="9" spans="1:11" ht="12.75">
      <c r="A9" s="2" t="s">
        <v>6</v>
      </c>
      <c r="B9" s="1">
        <v>0.798</v>
      </c>
      <c r="C9" s="1">
        <v>0.87</v>
      </c>
      <c r="D9" s="1">
        <f t="shared" si="0"/>
        <v>0.77</v>
      </c>
      <c r="E9" s="4">
        <f t="shared" si="1"/>
        <v>0.798</v>
      </c>
      <c r="F9" s="3">
        <f t="shared" si="2"/>
        <v>0.039</v>
      </c>
      <c r="G9" s="1">
        <f t="shared" si="3"/>
        <v>0.18199999999999994</v>
      </c>
      <c r="H9" s="9">
        <f t="shared" si="4"/>
        <v>0.039</v>
      </c>
      <c r="I9" s="10">
        <f t="shared" si="5"/>
        <v>0.8370000000000001</v>
      </c>
      <c r="J9" s="1">
        <f t="shared" si="6"/>
        <v>0.937</v>
      </c>
      <c r="K9" s="9">
        <f t="shared" si="7"/>
        <v>0.937</v>
      </c>
    </row>
    <row r="10" spans="1:11" ht="12.75">
      <c r="A10" s="2" t="s">
        <v>14</v>
      </c>
      <c r="B10" s="1"/>
      <c r="C10" s="1"/>
      <c r="D10" s="1"/>
      <c r="E10" s="4"/>
      <c r="F10" s="3"/>
      <c r="G10" s="1"/>
      <c r="H10" s="2"/>
      <c r="I10" s="1"/>
      <c r="J10" s="1"/>
      <c r="K10" s="9"/>
    </row>
  </sheetData>
  <sheetProtection password="C061" sheet="1" objects="1" scenarios="1"/>
  <printOptions gridLines="1" heading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NYSED</dc:creator>
  <cp:keywords/>
  <dc:description/>
  <cp:lastModifiedBy> </cp:lastModifiedBy>
  <cp:lastPrinted>2005-06-03T19:50:02Z</cp:lastPrinted>
  <dcterms:created xsi:type="dcterms:W3CDTF">2005-04-21T14:28:19Z</dcterms:created>
  <dcterms:modified xsi:type="dcterms:W3CDTF">2005-06-08T18:52:20Z</dcterms:modified>
  <cp:category/>
  <cp:version/>
  <cp:contentType/>
  <cp:contentStatus/>
</cp:coreProperties>
</file>